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0350"/>
  </bookViews>
  <sheets>
    <sheet name="Sheet1" sheetId="1" r:id="rId1"/>
  </sheets>
  <definedNames>
    <definedName name="_xlnm._FilterDatabase" localSheetId="0" hidden="1">Sheet1!$A$1:$T$9</definedName>
    <definedName name="_xlnm.Print_Area" localSheetId="0">Sheet1!$A$1:$S$2</definedName>
  </definedNames>
  <calcPr calcId="124519" refMode="R1C1"/>
</workbook>
</file>

<file path=xl/calcChain.xml><?xml version="1.0" encoding="utf-8"?>
<calcChain xmlns="http://schemas.openxmlformats.org/spreadsheetml/2006/main">
  <c r="U14" i="1"/>
  <c r="V14" s="1"/>
  <c r="W14" s="1"/>
  <c r="X14" s="1"/>
  <c r="Y14" s="1"/>
  <c r="Z14" s="1"/>
  <c r="AA14"/>
  <c r="AE14"/>
  <c r="AF14" s="1"/>
  <c r="AJ14"/>
  <c r="AK14" s="1"/>
  <c r="U15"/>
  <c r="V15" s="1"/>
  <c r="AA15"/>
  <c r="AE15"/>
  <c r="AH15" s="1"/>
  <c r="AJ15"/>
  <c r="AK15" s="1"/>
  <c r="U16"/>
  <c r="V16" s="1"/>
  <c r="AA16"/>
  <c r="AE16"/>
  <c r="AH16" s="1"/>
  <c r="AJ16"/>
  <c r="AK16" s="1"/>
  <c r="U17"/>
  <c r="V17" s="1"/>
  <c r="AA17"/>
  <c r="AE17"/>
  <c r="AF17" s="1"/>
  <c r="AJ17"/>
  <c r="AK17" s="1"/>
  <c r="U18"/>
  <c r="V18" s="1"/>
  <c r="W18" s="1"/>
  <c r="X18" s="1"/>
  <c r="Y18" s="1"/>
  <c r="AA18"/>
  <c r="AE18"/>
  <c r="AF18" s="1"/>
  <c r="AJ18"/>
  <c r="AK18" s="1"/>
  <c r="U19"/>
  <c r="V19" s="1"/>
  <c r="AA19"/>
  <c r="AE19"/>
  <c r="AH19" s="1"/>
  <c r="AJ19"/>
  <c r="AK19" s="1"/>
  <c r="U20"/>
  <c r="V20" s="1"/>
  <c r="AA20"/>
  <c r="AE20"/>
  <c r="AH20" s="1"/>
  <c r="AJ20"/>
  <c r="AK20" s="1"/>
  <c r="U21"/>
  <c r="V21" s="1"/>
  <c r="AA21"/>
  <c r="AE21"/>
  <c r="AF21" s="1"/>
  <c r="AJ21"/>
  <c r="AK21" s="1"/>
  <c r="AG19"/>
  <c r="AE8"/>
  <c r="AG8" s="1"/>
  <c r="AJ8"/>
  <c r="AK8" s="1"/>
  <c r="U8"/>
  <c r="V8" s="1"/>
  <c r="W8" s="1"/>
  <c r="X8" s="1"/>
  <c r="Y8" s="1"/>
  <c r="Z8" s="1"/>
  <c r="AA8"/>
  <c r="AE13"/>
  <c r="AF13" s="1"/>
  <c r="AJ13"/>
  <c r="AK13" s="1"/>
  <c r="U13"/>
  <c r="V13" s="1"/>
  <c r="W13" s="1"/>
  <c r="X13" s="1"/>
  <c r="Y13" s="1"/>
  <c r="AA13"/>
  <c r="AE12"/>
  <c r="AF12" s="1"/>
  <c r="AJ12"/>
  <c r="AK12" s="1"/>
  <c r="U12"/>
  <c r="V12" s="1"/>
  <c r="AA12"/>
  <c r="AE11"/>
  <c r="AF11" s="1"/>
  <c r="AJ11"/>
  <c r="AK11" s="1"/>
  <c r="U11"/>
  <c r="V11" s="1"/>
  <c r="AA11"/>
  <c r="U10"/>
  <c r="V10" s="1"/>
  <c r="W10" s="1"/>
  <c r="X10" s="1"/>
  <c r="Y10" s="1"/>
  <c r="AA10"/>
  <c r="AE10"/>
  <c r="AF10" s="1"/>
  <c r="AJ10"/>
  <c r="AK10" s="1"/>
  <c r="U4"/>
  <c r="V4" s="1"/>
  <c r="W4" s="1"/>
  <c r="X4" s="1"/>
  <c r="Y4" s="1"/>
  <c r="Z4" s="1"/>
  <c r="AJ9"/>
  <c r="AK9" s="1"/>
  <c r="AE9"/>
  <c r="AG9" s="1"/>
  <c r="AA9"/>
  <c r="U9"/>
  <c r="V9" s="1"/>
  <c r="W9" s="1"/>
  <c r="X9" s="1"/>
  <c r="Y9" s="1"/>
  <c r="Z9" s="1"/>
  <c r="AJ7"/>
  <c r="AK7" s="1"/>
  <c r="AE7"/>
  <c r="AH7" s="1"/>
  <c r="U7"/>
  <c r="V7" s="1"/>
  <c r="AA7"/>
  <c r="AJ6"/>
  <c r="AK6" s="1"/>
  <c r="AE6"/>
  <c r="AF6" s="1"/>
  <c r="U6"/>
  <c r="V6" s="1"/>
  <c r="AA6"/>
  <c r="AJ5"/>
  <c r="AK5" s="1"/>
  <c r="AE5"/>
  <c r="AF5" s="1"/>
  <c r="U5"/>
  <c r="V5" s="1"/>
  <c r="W5" s="1"/>
  <c r="X5" s="1"/>
  <c r="Y5" s="1"/>
  <c r="Z5" s="1"/>
  <c r="AA5"/>
  <c r="AJ4"/>
  <c r="AK4" s="1"/>
  <c r="AE4"/>
  <c r="AH4" s="1"/>
  <c r="AA4"/>
  <c r="AJ3"/>
  <c r="AK3" s="1"/>
  <c r="AE3"/>
  <c r="AH3" s="1"/>
  <c r="U3"/>
  <c r="V3" s="1"/>
  <c r="W3" s="1"/>
  <c r="X3" s="1"/>
  <c r="Y3" s="1"/>
  <c r="Z3" s="1"/>
  <c r="AA3"/>
  <c r="AJ2"/>
  <c r="AK2" s="1"/>
  <c r="AE2"/>
  <c r="AF2" s="1"/>
  <c r="U2"/>
  <c r="V2" s="1"/>
  <c r="AA2"/>
  <c r="AF8"/>
  <c r="AH17" l="1"/>
  <c r="AG17"/>
  <c r="AB14"/>
  <c r="AC14" s="1"/>
  <c r="S14" s="1"/>
  <c r="AF15"/>
  <c r="AH14"/>
  <c r="AH8"/>
  <c r="AI8" s="1"/>
  <c r="AG13"/>
  <c r="AH18"/>
  <c r="AH11"/>
  <c r="AH13"/>
  <c r="AB8"/>
  <c r="AC8" s="1"/>
  <c r="S8" s="1"/>
  <c r="AF20"/>
  <c r="AH10"/>
  <c r="AG20"/>
  <c r="AG18"/>
  <c r="AI18" s="1"/>
  <c r="AG11"/>
  <c r="AG12"/>
  <c r="AG21"/>
  <c r="AH21"/>
  <c r="W20"/>
  <c r="X20" s="1"/>
  <c r="Y20" s="1"/>
  <c r="Z20" s="1"/>
  <c r="AB20" s="1"/>
  <c r="AC20" s="1"/>
  <c r="S20" s="1"/>
  <c r="W19"/>
  <c r="X19" s="1"/>
  <c r="Y19" s="1"/>
  <c r="Z19" s="1"/>
  <c r="AB19" s="1"/>
  <c r="AC19" s="1"/>
  <c r="S19" s="1"/>
  <c r="W17"/>
  <c r="X17" s="1"/>
  <c r="Y17" s="1"/>
  <c r="Z17" s="1"/>
  <c r="AB17" s="1"/>
  <c r="AC17" s="1"/>
  <c r="S17" s="1"/>
  <c r="W16"/>
  <c r="X16" s="1"/>
  <c r="Y16" s="1"/>
  <c r="Z16" s="1"/>
  <c r="AB16" s="1"/>
  <c r="AC16" s="1"/>
  <c r="S16" s="1"/>
  <c r="W12"/>
  <c r="X12" s="1"/>
  <c r="Y12" s="1"/>
  <c r="Z12" s="1"/>
  <c r="AB12" s="1"/>
  <c r="AC12" s="1"/>
  <c r="S12" s="1"/>
  <c r="W21"/>
  <c r="X21" s="1"/>
  <c r="Y21" s="1"/>
  <c r="Z21" s="1"/>
  <c r="AB21" s="1"/>
  <c r="AC21" s="1"/>
  <c r="S21" s="1"/>
  <c r="W15"/>
  <c r="X15" s="1"/>
  <c r="Y15" s="1"/>
  <c r="Z15" s="1"/>
  <c r="AB15" s="1"/>
  <c r="AC15" s="1"/>
  <c r="S15" s="1"/>
  <c r="AF16"/>
  <c r="AF19"/>
  <c r="AI19" s="1"/>
  <c r="Z13"/>
  <c r="AB13" s="1"/>
  <c r="AC13" s="1"/>
  <c r="S13" s="1"/>
  <c r="Z18"/>
  <c r="AB18" s="1"/>
  <c r="AC18" s="1"/>
  <c r="S18" s="1"/>
  <c r="AH12"/>
  <c r="AB9"/>
  <c r="AC9" s="1"/>
  <c r="S9" s="1"/>
  <c r="AG16"/>
  <c r="AG15"/>
  <c r="AG14"/>
  <c r="AH9"/>
  <c r="AG6"/>
  <c r="AB3"/>
  <c r="AC3" s="1"/>
  <c r="S3" s="1"/>
  <c r="AG7"/>
  <c r="AH5"/>
  <c r="AG5"/>
  <c r="AB4"/>
  <c r="AC4" s="1"/>
  <c r="S4" s="1"/>
  <c r="AB5"/>
  <c r="AC5" s="1"/>
  <c r="S5" s="1"/>
  <c r="AF7"/>
  <c r="W7"/>
  <c r="X7" s="1"/>
  <c r="Y7" s="1"/>
  <c r="Z7" s="1"/>
  <c r="AB7" s="1"/>
  <c r="AC7" s="1"/>
  <c r="S7" s="1"/>
  <c r="AG4"/>
  <c r="AF4"/>
  <c r="AG10"/>
  <c r="AG2"/>
  <c r="AH2"/>
  <c r="W2"/>
  <c r="X2" s="1"/>
  <c r="Y2" s="1"/>
  <c r="Z2" s="1"/>
  <c r="AB2" s="1"/>
  <c r="AC2" s="1"/>
  <c r="S2" s="1"/>
  <c r="AF3"/>
  <c r="AG3"/>
  <c r="Z10"/>
  <c r="AB10" s="1"/>
  <c r="AC10" s="1"/>
  <c r="S10" s="1"/>
  <c r="W11"/>
  <c r="X11" s="1"/>
  <c r="Y11" s="1"/>
  <c r="Z11" s="1"/>
  <c r="AB11" s="1"/>
  <c r="AC11" s="1"/>
  <c r="S11" s="1"/>
  <c r="AF9"/>
  <c r="AH6"/>
  <c r="W6"/>
  <c r="X6" s="1"/>
  <c r="Y6" s="1"/>
  <c r="Z6" s="1"/>
  <c r="AB6" s="1"/>
  <c r="AC6" s="1"/>
  <c r="S6" s="1"/>
  <c r="AI17" l="1"/>
  <c r="AI11"/>
  <c r="AI14"/>
  <c r="AI15"/>
  <c r="AI20"/>
  <c r="AI13"/>
  <c r="AI10"/>
  <c r="AI21"/>
  <c r="AI12"/>
  <c r="AI16"/>
  <c r="AI9"/>
  <c r="AI2"/>
  <c r="AI7"/>
  <c r="AI5"/>
  <c r="AI6"/>
  <c r="AI4"/>
  <c r="AI3"/>
</calcChain>
</file>

<file path=xl/sharedStrings.xml><?xml version="1.0" encoding="utf-8"?>
<sst xmlns="http://schemas.openxmlformats.org/spreadsheetml/2006/main" count="47" uniqueCount="47">
  <si>
    <t>序号</t>
  </si>
  <si>
    <t>港口</t>
  </si>
  <si>
    <t>主单号</t>
  </si>
  <si>
    <t>件数</t>
  </si>
  <si>
    <t>重量</t>
  </si>
  <si>
    <t>体积</t>
  </si>
  <si>
    <t>航班号&amp;
日期</t>
  </si>
  <si>
    <t>品名</t>
  </si>
  <si>
    <t>客服</t>
  </si>
  <si>
    <t>通关</t>
  </si>
  <si>
    <t>RAC</t>
  </si>
  <si>
    <t>交单</t>
  </si>
  <si>
    <t>验算</t>
  </si>
  <si>
    <t>06</t>
  </si>
  <si>
    <t>03</t>
  </si>
  <si>
    <r>
      <rPr>
        <b/>
        <sz val="14"/>
        <color theme="1"/>
        <rFont val="微软雅黑"/>
        <family val="2"/>
        <charset val="134"/>
      </rPr>
      <t>分单号</t>
    </r>
  </si>
  <si>
    <t>装载</t>
    <phoneticPr fontId="12" type="noConversion"/>
  </si>
  <si>
    <t>09</t>
  </si>
  <si>
    <t>10</t>
  </si>
  <si>
    <t>13</t>
  </si>
  <si>
    <t>14</t>
  </si>
  <si>
    <t>15</t>
  </si>
  <si>
    <t>02</t>
    <phoneticPr fontId="12" type="noConversion"/>
  </si>
  <si>
    <t>04</t>
  </si>
  <si>
    <t>16</t>
  </si>
  <si>
    <t>17</t>
  </si>
  <si>
    <t>18</t>
  </si>
  <si>
    <t>19</t>
  </si>
  <si>
    <t>20</t>
  </si>
  <si>
    <t>21</t>
  </si>
  <si>
    <t>12</t>
  </si>
  <si>
    <t>05</t>
    <phoneticPr fontId="12" type="noConversion"/>
  </si>
  <si>
    <t>07</t>
    <phoneticPr fontId="17" type="noConversion"/>
  </si>
  <si>
    <t>01</t>
    <phoneticPr fontId="12" type="noConversion"/>
  </si>
  <si>
    <t>交散</t>
    <phoneticPr fontId="12" type="noConversion"/>
  </si>
  <si>
    <t>危险品</t>
    <phoneticPr fontId="12" type="noConversion"/>
  </si>
  <si>
    <t>08</t>
  </si>
  <si>
    <t>L</t>
    <phoneticPr fontId="12" type="noConversion"/>
  </si>
  <si>
    <t>9-29</t>
    <phoneticPr fontId="12" type="noConversion"/>
  </si>
  <si>
    <t>DOH</t>
    <phoneticPr fontId="12" type="noConversion"/>
  </si>
  <si>
    <t>157-48597463</t>
    <phoneticPr fontId="12" type="noConversion"/>
  </si>
  <si>
    <t>地服  CA/BGS</t>
    <phoneticPr fontId="12" type="noConversion"/>
  </si>
  <si>
    <t>库房/送货场</t>
    <phoneticPr fontId="12" type="noConversion"/>
  </si>
  <si>
    <t>货物出仓形式</t>
    <phoneticPr fontId="12" type="noConversion"/>
  </si>
  <si>
    <t>是否随机</t>
    <phoneticPr fontId="12" type="noConversion"/>
  </si>
  <si>
    <t>有</t>
    <phoneticPr fontId="12" type="noConversion"/>
  </si>
  <si>
    <t>备注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</si>
</sst>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1">
    <font>
      <sz val="11"/>
      <color theme="1"/>
      <name val="等线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0000FF"/>
      <name val="微软雅黑"/>
      <family val="2"/>
      <charset val="134"/>
    </font>
    <font>
      <b/>
      <sz val="16"/>
      <color rgb="FF0000FF"/>
      <name val="微软雅黑"/>
      <family val="2"/>
      <charset val="134"/>
    </font>
    <font>
      <b/>
      <sz val="14"/>
      <color rgb="FF0000FF"/>
      <name val="微软雅黑"/>
      <family val="2"/>
      <charset val="134"/>
    </font>
    <font>
      <b/>
      <sz val="16"/>
      <color rgb="FFFF0000"/>
      <name val="微软雅黑"/>
      <family val="2"/>
      <charset val="134"/>
    </font>
    <font>
      <b/>
      <sz val="22"/>
      <color rgb="FFFF0000"/>
      <name val="微软雅黑"/>
      <family val="2"/>
      <charset val="134"/>
    </font>
    <font>
      <b/>
      <sz val="18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2"/>
      <scheme val="minor"/>
    </font>
    <font>
      <sz val="9"/>
      <name val="等线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微软雅黑"/>
      <family val="2"/>
      <charset val="134"/>
    </font>
    <font>
      <b/>
      <sz val="14"/>
      <color rgb="FF0000FF"/>
      <name val="宋体"/>
      <family val="3"/>
      <charset val="134"/>
    </font>
    <font>
      <sz val="14"/>
      <color theme="1"/>
      <name val="Times New Roman"/>
      <family val="1"/>
    </font>
    <font>
      <sz val="9"/>
      <name val="等线"/>
      <charset val="134"/>
      <scheme val="minor"/>
    </font>
    <font>
      <b/>
      <sz val="15"/>
      <color rgb="FFFF000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b/>
      <sz val="18"/>
      <color rgb="FF0000FF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FF0000"/>
      </left>
      <right style="double">
        <color auto="1"/>
      </right>
      <top style="medium">
        <color rgb="FFFF0000"/>
      </top>
      <bottom style="medium">
        <color rgb="FFFF0000"/>
      </bottom>
      <diagonal/>
    </border>
    <border>
      <left style="double">
        <color auto="1"/>
      </left>
      <right style="double">
        <color auto="1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double">
        <color auto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rgb="FFFF0000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55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58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Border="1" applyAlignment="1" applyProtection="1">
      <alignment horizontal="center" vertical="center" wrapText="1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Alignment="1">
      <alignment horizontal="center" wrapText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9" fontId="20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58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NumberFormat="1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24"/>
  <sheetViews>
    <sheetView tabSelected="1" zoomScale="77" zoomScaleNormal="77" workbookViewId="0">
      <pane ySplit="1" topLeftCell="A2" activePane="bottomLeft" state="frozen"/>
      <selection pane="bottomLeft" activeCell="M5" sqref="M5"/>
    </sheetView>
  </sheetViews>
  <sheetFormatPr defaultColWidth="9" defaultRowHeight="18.75"/>
  <cols>
    <col min="1" max="1" width="3.875" style="1" customWidth="1"/>
    <col min="2" max="2" width="10" style="2" customWidth="1"/>
    <col min="3" max="3" width="16.625" style="1" customWidth="1"/>
    <col min="4" max="4" width="18.25" style="40" customWidth="1"/>
    <col min="5" max="5" width="8.75" style="2" customWidth="1"/>
    <col min="6" max="6" width="10.25" style="2" customWidth="1"/>
    <col min="7" max="7" width="16.625" style="2" customWidth="1"/>
    <col min="8" max="8" width="10.625" style="2" customWidth="1"/>
    <col min="9" max="9" width="16.5" style="3" customWidth="1"/>
    <col min="10" max="10" width="15.125" style="2" customWidth="1"/>
    <col min="11" max="11" width="5.125" style="2" customWidth="1"/>
    <col min="12" max="12" width="6.625" style="2" customWidth="1"/>
    <col min="13" max="13" width="13.625" style="2" customWidth="1"/>
    <col min="14" max="14" width="21.875" style="2" customWidth="1"/>
    <col min="15" max="16" width="12.25" style="2" customWidth="1"/>
    <col min="17" max="17" width="7.375" style="2" customWidth="1"/>
    <col min="18" max="18" width="15" style="2" customWidth="1"/>
    <col min="19" max="19" width="7" style="4" customWidth="1"/>
    <col min="20" max="20" width="7.875" style="2" customWidth="1"/>
    <col min="21" max="21" width="8.75" style="5" customWidth="1"/>
    <col min="22" max="29" width="8.75" style="6" customWidth="1"/>
    <col min="30" max="36" width="8.75" style="7" customWidth="1"/>
    <col min="37" max="37" width="9.625" style="7"/>
    <col min="38" max="16384" width="9" style="8"/>
  </cols>
  <sheetData>
    <row r="1" spans="1:39" ht="36.75" customHeight="1" thickBot="1">
      <c r="A1" s="9" t="s">
        <v>0</v>
      </c>
      <c r="B1" s="10" t="s">
        <v>1</v>
      </c>
      <c r="C1" s="11" t="s">
        <v>2</v>
      </c>
      <c r="D1" s="38" t="s">
        <v>15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16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41</v>
      </c>
      <c r="O1" s="19" t="s">
        <v>43</v>
      </c>
      <c r="P1" s="53" t="s">
        <v>44</v>
      </c>
      <c r="Q1" s="10" t="s">
        <v>11</v>
      </c>
      <c r="R1" s="50" t="s">
        <v>46</v>
      </c>
      <c r="S1" s="20" t="s">
        <v>12</v>
      </c>
      <c r="T1" s="21"/>
      <c r="U1" s="22"/>
      <c r="V1" s="23"/>
      <c r="W1" s="23"/>
      <c r="X1" s="23"/>
      <c r="Y1" s="23"/>
      <c r="Z1" s="23"/>
      <c r="AA1" s="23"/>
      <c r="AB1" s="23"/>
      <c r="AC1" s="23"/>
      <c r="AD1" s="26"/>
      <c r="AE1" s="26"/>
      <c r="AF1" s="26"/>
      <c r="AG1" s="26"/>
      <c r="AH1" s="26"/>
      <c r="AI1" s="26"/>
      <c r="AJ1" s="26"/>
      <c r="AK1" s="26"/>
      <c r="AL1" s="30"/>
      <c r="AM1" s="30"/>
    </row>
    <row r="2" spans="1:39" customFormat="1" ht="66" customHeight="1" thickTop="1" thickBot="1">
      <c r="A2" s="34" t="s">
        <v>33</v>
      </c>
      <c r="B2" s="41" t="s">
        <v>39</v>
      </c>
      <c r="C2" s="42" t="s">
        <v>40</v>
      </c>
      <c r="D2" s="35"/>
      <c r="E2" s="42">
        <v>7</v>
      </c>
      <c r="F2" s="42">
        <v>30</v>
      </c>
      <c r="G2" s="47"/>
      <c r="H2" s="43" t="s">
        <v>38</v>
      </c>
      <c r="I2" s="43" t="s">
        <v>34</v>
      </c>
      <c r="J2" s="43" t="s">
        <v>35</v>
      </c>
      <c r="K2" s="46" t="s">
        <v>37</v>
      </c>
      <c r="L2" s="35"/>
      <c r="M2" s="37" t="s">
        <v>45</v>
      </c>
      <c r="N2" s="33"/>
      <c r="O2" s="33" t="s">
        <v>42</v>
      </c>
      <c r="P2" s="49"/>
      <c r="Q2" s="16"/>
      <c r="R2" s="51"/>
      <c r="S2" s="24" t="str">
        <f t="shared" ref="S2:S13" si="0">AC2</f>
        <v>正确</v>
      </c>
      <c r="T2" s="18"/>
      <c r="U2" s="25" t="str">
        <f t="shared" ref="U2:U13" si="1">RIGHT(C2,8)</f>
        <v>48597463</v>
      </c>
      <c r="V2" s="26" t="str">
        <f t="shared" ref="V2:V13" si="2">LEFT(U2,LEN(U2)-1)</f>
        <v>4859746</v>
      </c>
      <c r="W2" s="26">
        <f t="shared" ref="W2:W13" si="3">V2/7</f>
        <v>694249.42857142852</v>
      </c>
      <c r="X2" s="29">
        <f t="shared" ref="X2:X13" si="4">TRUNC(W2)</f>
        <v>694249</v>
      </c>
      <c r="Y2" s="26">
        <f t="shared" ref="Y2:Y13" si="5">X2*7</f>
        <v>4859743</v>
      </c>
      <c r="Z2" s="26">
        <f t="shared" ref="Z2:Z13" si="6">V2-Y2</f>
        <v>3</v>
      </c>
      <c r="AA2" s="26" t="str">
        <f t="shared" ref="AA2:AA13" si="7">RIGHT(C2,1)</f>
        <v>3</v>
      </c>
      <c r="AB2" s="26">
        <f t="shared" ref="AB2:AB13" si="8">Z2-AA2</f>
        <v>0</v>
      </c>
      <c r="AC2" s="26" t="str">
        <f t="shared" ref="AC2:AC13" si="9">IF(AB2=0,"正确","单号错误")</f>
        <v>正确</v>
      </c>
      <c r="AD2" s="26"/>
      <c r="AE2" s="26" t="e">
        <f t="shared" ref="AE2:AE13" si="10">F2/G2</f>
        <v>#DIV/0!</v>
      </c>
      <c r="AF2" s="26" t="e">
        <f t="shared" ref="AF2:AF13" si="11">IF(AE2&lt;167,"泡货","")</f>
        <v>#DIV/0!</v>
      </c>
      <c r="AG2" s="26" t="e">
        <f t="shared" ref="AG2:AG13" si="12">IF(AE2&gt;=167,IF(AE2&lt;=180,"平货",""),"")</f>
        <v>#DIV/0!</v>
      </c>
      <c r="AH2" s="26" t="e">
        <f t="shared" ref="AH2:AH13" si="13">IF(AE2&gt;180,"重货","")</f>
        <v>#DIV/0!</v>
      </c>
      <c r="AI2" s="26" t="e">
        <f t="shared" ref="AI2:AI13" si="14">AF2&amp;AG2&amp;AH2</f>
        <v>#DIV/0!</v>
      </c>
      <c r="AJ2" s="26">
        <f t="shared" ref="AJ2:AJ13" si="15">F2/E2</f>
        <v>4.2857142857142856</v>
      </c>
      <c r="AK2" s="26" t="str">
        <f t="shared" ref="AK2:AK13" si="16">IF(AJ2&gt;150,"收垫板费","")</f>
        <v/>
      </c>
      <c r="AL2" s="30"/>
      <c r="AM2" s="30"/>
    </row>
    <row r="3" spans="1:39" ht="66" customHeight="1" thickTop="1" thickBot="1">
      <c r="A3" s="34" t="s">
        <v>22</v>
      </c>
      <c r="B3" s="48"/>
      <c r="C3" s="42"/>
      <c r="D3" s="35"/>
      <c r="E3" s="42"/>
      <c r="F3" s="31"/>
      <c r="G3" s="45"/>
      <c r="H3" s="43"/>
      <c r="I3" s="43"/>
      <c r="J3" s="43"/>
      <c r="K3" s="46"/>
      <c r="L3" s="35"/>
      <c r="M3" s="37"/>
      <c r="N3" s="33"/>
      <c r="O3" s="15"/>
      <c r="P3" s="49"/>
      <c r="Q3" s="14"/>
      <c r="R3" s="52"/>
      <c r="S3" s="24" t="e">
        <f>AC3</f>
        <v>#REF!</v>
      </c>
      <c r="T3" s="18"/>
      <c r="U3" s="25" t="e">
        <f>RIGHT(#REF!,8)</f>
        <v>#REF!</v>
      </c>
      <c r="V3" s="26" t="e">
        <f t="shared" si="2"/>
        <v>#REF!</v>
      </c>
      <c r="W3" s="26" t="e">
        <f t="shared" si="3"/>
        <v>#REF!</v>
      </c>
      <c r="X3" s="29" t="e">
        <f t="shared" si="4"/>
        <v>#REF!</v>
      </c>
      <c r="Y3" s="26" t="e">
        <f t="shared" si="5"/>
        <v>#REF!</v>
      </c>
      <c r="Z3" s="26" t="e">
        <f t="shared" si="6"/>
        <v>#REF!</v>
      </c>
      <c r="AA3" s="26" t="e">
        <f>RIGHT(#REF!,1)</f>
        <v>#REF!</v>
      </c>
      <c r="AB3" s="26" t="e">
        <f t="shared" si="8"/>
        <v>#REF!</v>
      </c>
      <c r="AC3" s="26" t="e">
        <f t="shared" si="9"/>
        <v>#REF!</v>
      </c>
      <c r="AD3" s="26"/>
      <c r="AE3" s="26" t="e">
        <f>#REF!/#REF!</f>
        <v>#REF!</v>
      </c>
      <c r="AF3" s="26" t="e">
        <f t="shared" si="11"/>
        <v>#REF!</v>
      </c>
      <c r="AG3" s="26" t="e">
        <f t="shared" si="12"/>
        <v>#REF!</v>
      </c>
      <c r="AH3" s="26" t="e">
        <f t="shared" si="13"/>
        <v>#REF!</v>
      </c>
      <c r="AI3" s="26" t="e">
        <f t="shared" si="14"/>
        <v>#REF!</v>
      </c>
      <c r="AJ3" s="26" t="e">
        <f>#REF!/#REF!</f>
        <v>#REF!</v>
      </c>
      <c r="AK3" s="26" t="e">
        <f t="shared" si="16"/>
        <v>#REF!</v>
      </c>
      <c r="AL3" s="30"/>
      <c r="AM3" s="30"/>
    </row>
    <row r="4" spans="1:39" ht="66" customHeight="1" thickTop="1" thickBot="1">
      <c r="A4" s="34" t="s">
        <v>14</v>
      </c>
      <c r="B4" s="41"/>
      <c r="C4" s="12"/>
      <c r="D4" s="35"/>
      <c r="E4" s="31"/>
      <c r="F4" s="31"/>
      <c r="G4" s="45"/>
      <c r="H4" s="43"/>
      <c r="I4" s="43"/>
      <c r="J4" s="43"/>
      <c r="K4" s="46"/>
      <c r="L4" s="35"/>
      <c r="M4" s="37"/>
      <c r="N4" s="33"/>
      <c r="O4" s="28"/>
      <c r="P4" s="52"/>
      <c r="Q4" s="14"/>
      <c r="R4" s="52"/>
      <c r="S4" s="24" t="e">
        <f>AC4</f>
        <v>#VALUE!</v>
      </c>
      <c r="T4" s="18"/>
      <c r="U4" s="25" t="str">
        <f>RIGHT(C4,8)</f>
        <v/>
      </c>
      <c r="V4" s="26" t="e">
        <f t="shared" si="2"/>
        <v>#VALUE!</v>
      </c>
      <c r="W4" s="26" t="e">
        <f t="shared" si="3"/>
        <v>#VALUE!</v>
      </c>
      <c r="X4" s="29" t="e">
        <f t="shared" si="4"/>
        <v>#VALUE!</v>
      </c>
      <c r="Y4" s="26" t="e">
        <f t="shared" si="5"/>
        <v>#VALUE!</v>
      </c>
      <c r="Z4" s="26" t="e">
        <f t="shared" si="6"/>
        <v>#VALUE!</v>
      </c>
      <c r="AA4" s="26" t="str">
        <f>RIGHT(C4,1)</f>
        <v/>
      </c>
      <c r="AB4" s="26" t="e">
        <f t="shared" si="8"/>
        <v>#VALUE!</v>
      </c>
      <c r="AC4" s="26" t="e">
        <f t="shared" si="9"/>
        <v>#VALUE!</v>
      </c>
      <c r="AD4" s="26"/>
      <c r="AE4" s="26" t="e">
        <f>F4/G5</f>
        <v>#DIV/0!</v>
      </c>
      <c r="AF4" s="26" t="e">
        <f t="shared" si="11"/>
        <v>#DIV/0!</v>
      </c>
      <c r="AG4" s="26" t="e">
        <f t="shared" si="12"/>
        <v>#DIV/0!</v>
      </c>
      <c r="AH4" s="26" t="e">
        <f t="shared" si="13"/>
        <v>#DIV/0!</v>
      </c>
      <c r="AI4" s="26" t="e">
        <f t="shared" si="14"/>
        <v>#DIV/0!</v>
      </c>
      <c r="AJ4" s="26" t="e">
        <f>F4/E4</f>
        <v>#DIV/0!</v>
      </c>
      <c r="AK4" s="26" t="e">
        <f t="shared" si="16"/>
        <v>#DIV/0!</v>
      </c>
      <c r="AL4" s="30"/>
      <c r="AM4" s="30"/>
    </row>
    <row r="5" spans="1:39" ht="66" customHeight="1" thickTop="1" thickBot="1">
      <c r="A5" s="34" t="s">
        <v>23</v>
      </c>
      <c r="B5" s="41"/>
      <c r="C5" s="12"/>
      <c r="D5" s="43"/>
      <c r="E5" s="31"/>
      <c r="F5" s="31"/>
      <c r="G5" s="45"/>
      <c r="H5" s="43"/>
      <c r="I5" s="43"/>
      <c r="J5" s="43"/>
      <c r="K5" s="46"/>
      <c r="L5" s="35"/>
      <c r="M5" s="37"/>
      <c r="N5" s="33"/>
      <c r="O5" s="28"/>
      <c r="P5" s="52"/>
      <c r="Q5" s="14"/>
      <c r="R5" s="52"/>
      <c r="S5" s="24" t="e">
        <f>AC5</f>
        <v>#VALUE!</v>
      </c>
      <c r="T5" s="18"/>
      <c r="U5" s="25" t="str">
        <f t="shared" si="1"/>
        <v/>
      </c>
      <c r="V5" s="26" t="e">
        <f t="shared" si="2"/>
        <v>#VALUE!</v>
      </c>
      <c r="W5" s="26" t="e">
        <f t="shared" si="3"/>
        <v>#VALUE!</v>
      </c>
      <c r="X5" s="29" t="e">
        <f t="shared" si="4"/>
        <v>#VALUE!</v>
      </c>
      <c r="Y5" s="26" t="e">
        <f t="shared" si="5"/>
        <v>#VALUE!</v>
      </c>
      <c r="Z5" s="26" t="e">
        <f t="shared" si="6"/>
        <v>#VALUE!</v>
      </c>
      <c r="AA5" s="26" t="str">
        <f t="shared" si="7"/>
        <v/>
      </c>
      <c r="AB5" s="26" t="e">
        <f t="shared" si="8"/>
        <v>#VALUE!</v>
      </c>
      <c r="AC5" s="26" t="e">
        <f t="shared" si="9"/>
        <v>#VALUE!</v>
      </c>
      <c r="AD5" s="26"/>
      <c r="AE5" s="26" t="e">
        <f>F5/#REF!</f>
        <v>#REF!</v>
      </c>
      <c r="AF5" s="26" t="e">
        <f t="shared" si="11"/>
        <v>#REF!</v>
      </c>
      <c r="AG5" s="26" t="e">
        <f t="shared" si="12"/>
        <v>#REF!</v>
      </c>
      <c r="AH5" s="26" t="e">
        <f t="shared" si="13"/>
        <v>#REF!</v>
      </c>
      <c r="AI5" s="26" t="e">
        <f t="shared" si="14"/>
        <v>#REF!</v>
      </c>
      <c r="AJ5" s="26" t="e">
        <f t="shared" si="15"/>
        <v>#DIV/0!</v>
      </c>
      <c r="AK5" s="26" t="e">
        <f t="shared" si="16"/>
        <v>#DIV/0!</v>
      </c>
      <c r="AL5" s="30"/>
      <c r="AM5" s="30"/>
    </row>
    <row r="6" spans="1:39" ht="66" customHeight="1" thickTop="1" thickBot="1">
      <c r="A6" s="34" t="s">
        <v>31</v>
      </c>
      <c r="B6" s="44"/>
      <c r="C6" s="45"/>
      <c r="D6" s="35"/>
      <c r="E6" s="31"/>
      <c r="F6" s="31"/>
      <c r="G6" s="45"/>
      <c r="H6" s="43"/>
      <c r="I6" s="43"/>
      <c r="J6" s="43"/>
      <c r="K6" s="46"/>
      <c r="L6" s="35"/>
      <c r="M6" s="37"/>
      <c r="N6" s="33"/>
      <c r="O6" s="28"/>
      <c r="P6" s="52"/>
      <c r="Q6" s="14"/>
      <c r="R6" s="52"/>
      <c r="S6" s="24" t="e">
        <f t="shared" ref="S6" si="17">AC6</f>
        <v>#VALUE!</v>
      </c>
      <c r="T6" s="18"/>
      <c r="U6" s="25" t="str">
        <f t="shared" si="1"/>
        <v/>
      </c>
      <c r="V6" s="26" t="e">
        <f t="shared" si="2"/>
        <v>#VALUE!</v>
      </c>
      <c r="W6" s="26" t="e">
        <f t="shared" si="3"/>
        <v>#VALUE!</v>
      </c>
      <c r="X6" s="29" t="e">
        <f t="shared" si="4"/>
        <v>#VALUE!</v>
      </c>
      <c r="Y6" s="26" t="e">
        <f t="shared" si="5"/>
        <v>#VALUE!</v>
      </c>
      <c r="Z6" s="26" t="e">
        <f t="shared" si="6"/>
        <v>#VALUE!</v>
      </c>
      <c r="AA6" s="26" t="str">
        <f t="shared" si="7"/>
        <v/>
      </c>
      <c r="AB6" s="26" t="e">
        <f t="shared" si="8"/>
        <v>#VALUE!</v>
      </c>
      <c r="AC6" s="26" t="e">
        <f t="shared" si="9"/>
        <v>#VALUE!</v>
      </c>
      <c r="AD6" s="26"/>
      <c r="AE6" s="26" t="e">
        <f t="shared" si="10"/>
        <v>#DIV/0!</v>
      </c>
      <c r="AF6" s="26" t="e">
        <f t="shared" si="11"/>
        <v>#DIV/0!</v>
      </c>
      <c r="AG6" s="26" t="e">
        <f t="shared" si="12"/>
        <v>#DIV/0!</v>
      </c>
      <c r="AH6" s="26" t="e">
        <f t="shared" si="13"/>
        <v>#DIV/0!</v>
      </c>
      <c r="AI6" s="26" t="e">
        <f t="shared" si="14"/>
        <v>#DIV/0!</v>
      </c>
      <c r="AJ6" s="26" t="e">
        <f t="shared" si="15"/>
        <v>#DIV/0!</v>
      </c>
      <c r="AK6" s="26" t="e">
        <f t="shared" si="16"/>
        <v>#DIV/0!</v>
      </c>
      <c r="AL6" s="30"/>
      <c r="AM6" s="30"/>
    </row>
    <row r="7" spans="1:39" ht="66" customHeight="1" thickTop="1" thickBot="1">
      <c r="A7" s="34" t="s">
        <v>13</v>
      </c>
      <c r="B7" s="41"/>
      <c r="C7" s="42"/>
      <c r="D7" s="35"/>
      <c r="E7" s="42"/>
      <c r="F7" s="31"/>
      <c r="G7" s="45"/>
      <c r="H7" s="43"/>
      <c r="I7" s="43"/>
      <c r="J7" s="43"/>
      <c r="K7" s="46"/>
      <c r="L7" s="35"/>
      <c r="M7" s="37"/>
      <c r="N7" s="33"/>
      <c r="O7" s="28"/>
      <c r="P7" s="52"/>
      <c r="Q7" s="14"/>
      <c r="R7" s="52"/>
      <c r="S7" s="24" t="e">
        <f>AC7</f>
        <v>#REF!</v>
      </c>
      <c r="T7" s="18"/>
      <c r="U7" s="25" t="e">
        <f>RIGHT(#REF!,8)</f>
        <v>#REF!</v>
      </c>
      <c r="V7" s="26" t="e">
        <f t="shared" si="2"/>
        <v>#REF!</v>
      </c>
      <c r="W7" s="26" t="e">
        <f t="shared" si="3"/>
        <v>#REF!</v>
      </c>
      <c r="X7" s="29" t="e">
        <f t="shared" si="4"/>
        <v>#REF!</v>
      </c>
      <c r="Y7" s="26" t="e">
        <f t="shared" si="5"/>
        <v>#REF!</v>
      </c>
      <c r="Z7" s="26" t="e">
        <f t="shared" si="6"/>
        <v>#REF!</v>
      </c>
      <c r="AA7" s="26" t="e">
        <f>RIGHT(#REF!,1)</f>
        <v>#REF!</v>
      </c>
      <c r="AB7" s="26" t="e">
        <f t="shared" si="8"/>
        <v>#REF!</v>
      </c>
      <c r="AC7" s="26" t="e">
        <f t="shared" si="9"/>
        <v>#REF!</v>
      </c>
      <c r="AD7" s="26"/>
      <c r="AE7" s="26" t="e">
        <f>F8/G8</f>
        <v>#DIV/0!</v>
      </c>
      <c r="AF7" s="26" t="e">
        <f t="shared" si="11"/>
        <v>#DIV/0!</v>
      </c>
      <c r="AG7" s="26" t="e">
        <f t="shared" si="12"/>
        <v>#DIV/0!</v>
      </c>
      <c r="AH7" s="26" t="e">
        <f t="shared" si="13"/>
        <v>#DIV/0!</v>
      </c>
      <c r="AI7" s="26" t="e">
        <f t="shared" si="14"/>
        <v>#DIV/0!</v>
      </c>
      <c r="AJ7" s="26" t="e">
        <f>F8/E8</f>
        <v>#DIV/0!</v>
      </c>
      <c r="AK7" s="26" t="e">
        <f t="shared" si="16"/>
        <v>#DIV/0!</v>
      </c>
      <c r="AL7" s="30"/>
      <c r="AM7" s="30"/>
    </row>
    <row r="8" spans="1:39" ht="66" customHeight="1" thickTop="1" thickBot="1">
      <c r="A8" s="34" t="s">
        <v>32</v>
      </c>
      <c r="B8" s="41"/>
      <c r="C8" s="42"/>
      <c r="D8" s="43"/>
      <c r="E8" s="31"/>
      <c r="F8" s="31"/>
      <c r="G8" s="45"/>
      <c r="H8" s="43"/>
      <c r="I8" s="43"/>
      <c r="J8" s="43"/>
      <c r="K8" s="46"/>
      <c r="L8" s="35"/>
      <c r="M8" s="37"/>
      <c r="N8" s="33"/>
      <c r="O8" s="28"/>
      <c r="P8" s="52"/>
      <c r="Q8" s="14"/>
      <c r="R8" s="52"/>
      <c r="S8" s="24" t="e">
        <f>AC8</f>
        <v>#VALUE!</v>
      </c>
      <c r="T8" s="18"/>
      <c r="U8" s="25" t="str">
        <f t="shared" si="1"/>
        <v/>
      </c>
      <c r="V8" s="26" t="e">
        <f t="shared" si="2"/>
        <v>#VALUE!</v>
      </c>
      <c r="W8" s="26" t="e">
        <f t="shared" si="3"/>
        <v>#VALUE!</v>
      </c>
      <c r="X8" s="29" t="e">
        <f t="shared" si="4"/>
        <v>#VALUE!</v>
      </c>
      <c r="Y8" s="26" t="e">
        <f t="shared" si="5"/>
        <v>#VALUE!</v>
      </c>
      <c r="Z8" s="26" t="e">
        <f t="shared" si="6"/>
        <v>#VALUE!</v>
      </c>
      <c r="AA8" s="26" t="str">
        <f t="shared" si="7"/>
        <v/>
      </c>
      <c r="AB8" s="26" t="e">
        <f t="shared" si="8"/>
        <v>#VALUE!</v>
      </c>
      <c r="AC8" s="26" t="e">
        <f t="shared" si="9"/>
        <v>#VALUE!</v>
      </c>
      <c r="AD8" s="26"/>
      <c r="AE8" s="26" t="e">
        <f>#REF!/#REF!</f>
        <v>#REF!</v>
      </c>
      <c r="AF8" s="26" t="e">
        <f t="shared" si="11"/>
        <v>#REF!</v>
      </c>
      <c r="AG8" s="26" t="e">
        <f t="shared" si="12"/>
        <v>#REF!</v>
      </c>
      <c r="AH8" s="26" t="e">
        <f t="shared" si="13"/>
        <v>#REF!</v>
      </c>
      <c r="AI8" s="26" t="e">
        <f t="shared" si="14"/>
        <v>#REF!</v>
      </c>
      <c r="AJ8" s="26" t="e">
        <f>#REF!/#REF!</f>
        <v>#REF!</v>
      </c>
      <c r="AK8" s="26" t="e">
        <f t="shared" si="16"/>
        <v>#REF!</v>
      </c>
      <c r="AL8" s="30"/>
      <c r="AM8" s="30"/>
    </row>
    <row r="9" spans="1:39" ht="66" customHeight="1" thickTop="1" thickBot="1">
      <c r="A9" s="34" t="s">
        <v>36</v>
      </c>
      <c r="B9" s="41"/>
      <c r="C9" s="12"/>
      <c r="D9" s="43"/>
      <c r="E9" s="31"/>
      <c r="F9" s="31"/>
      <c r="G9" s="45"/>
      <c r="H9" s="43"/>
      <c r="I9" s="43"/>
      <c r="J9" s="43"/>
      <c r="K9" s="46"/>
      <c r="L9" s="35"/>
      <c r="M9" s="37"/>
      <c r="N9" s="33"/>
      <c r="O9" s="28"/>
      <c r="P9" s="52"/>
      <c r="Q9" s="14"/>
      <c r="R9" s="52"/>
      <c r="S9" s="24" t="e">
        <f t="shared" si="0"/>
        <v>#VALUE!</v>
      </c>
      <c r="T9" s="18"/>
      <c r="U9" s="25" t="str">
        <f t="shared" si="1"/>
        <v/>
      </c>
      <c r="V9" s="26" t="e">
        <f t="shared" si="2"/>
        <v>#VALUE!</v>
      </c>
      <c r="W9" s="26" t="e">
        <f t="shared" si="3"/>
        <v>#VALUE!</v>
      </c>
      <c r="X9" s="29" t="e">
        <f t="shared" si="4"/>
        <v>#VALUE!</v>
      </c>
      <c r="Y9" s="26" t="e">
        <f t="shared" si="5"/>
        <v>#VALUE!</v>
      </c>
      <c r="Z9" s="26" t="e">
        <f t="shared" si="6"/>
        <v>#VALUE!</v>
      </c>
      <c r="AA9" s="26" t="str">
        <f t="shared" si="7"/>
        <v/>
      </c>
      <c r="AB9" s="26" t="e">
        <f t="shared" si="8"/>
        <v>#VALUE!</v>
      </c>
      <c r="AC9" s="26" t="e">
        <f t="shared" si="9"/>
        <v>#VALUE!</v>
      </c>
      <c r="AD9" s="26"/>
      <c r="AE9" s="26" t="e">
        <f t="shared" si="10"/>
        <v>#DIV/0!</v>
      </c>
      <c r="AF9" s="26" t="e">
        <f t="shared" si="11"/>
        <v>#DIV/0!</v>
      </c>
      <c r="AG9" s="26" t="e">
        <f t="shared" si="12"/>
        <v>#DIV/0!</v>
      </c>
      <c r="AH9" s="26" t="e">
        <f t="shared" si="13"/>
        <v>#DIV/0!</v>
      </c>
      <c r="AI9" s="26" t="e">
        <f t="shared" si="14"/>
        <v>#DIV/0!</v>
      </c>
      <c r="AJ9" s="26" t="e">
        <f t="shared" si="15"/>
        <v>#DIV/0!</v>
      </c>
      <c r="AK9" s="26" t="e">
        <f t="shared" si="16"/>
        <v>#DIV/0!</v>
      </c>
      <c r="AL9" s="30"/>
      <c r="AM9" s="30"/>
    </row>
    <row r="10" spans="1:39" ht="66" customHeight="1" thickTop="1" thickBot="1">
      <c r="A10" s="34" t="s">
        <v>17</v>
      </c>
      <c r="B10" s="41"/>
      <c r="C10" s="12"/>
      <c r="D10" s="43"/>
      <c r="E10" s="31"/>
      <c r="F10" s="31"/>
      <c r="G10" s="45"/>
      <c r="H10" s="43"/>
      <c r="I10" s="43"/>
      <c r="J10" s="43"/>
      <c r="K10" s="46"/>
      <c r="L10" s="35"/>
      <c r="M10" s="37"/>
      <c r="N10" s="33"/>
      <c r="O10" s="28"/>
      <c r="P10" s="52"/>
      <c r="Q10" s="14"/>
      <c r="R10" s="52"/>
      <c r="S10" s="24" t="e">
        <f t="shared" si="0"/>
        <v>#VALUE!</v>
      </c>
      <c r="T10" s="18"/>
      <c r="U10" s="5" t="str">
        <f>RIGHT(C3,8)</f>
        <v/>
      </c>
      <c r="V10" s="6" t="e">
        <f t="shared" si="2"/>
        <v>#VALUE!</v>
      </c>
      <c r="W10" s="6" t="e">
        <f t="shared" si="3"/>
        <v>#VALUE!</v>
      </c>
      <c r="X10" s="6" t="e">
        <f t="shared" si="4"/>
        <v>#VALUE!</v>
      </c>
      <c r="Y10" s="6" t="e">
        <f t="shared" si="5"/>
        <v>#VALUE!</v>
      </c>
      <c r="Z10" s="6" t="e">
        <f t="shared" si="6"/>
        <v>#VALUE!</v>
      </c>
      <c r="AA10" s="6" t="str">
        <f>RIGHT(C3,1)</f>
        <v/>
      </c>
      <c r="AB10" s="6" t="e">
        <f t="shared" si="8"/>
        <v>#VALUE!</v>
      </c>
      <c r="AC10" s="6" t="e">
        <f t="shared" si="9"/>
        <v>#VALUE!</v>
      </c>
      <c r="AE10" s="7" t="e">
        <f>F3/G3</f>
        <v>#DIV/0!</v>
      </c>
      <c r="AF10" s="7" t="e">
        <f t="shared" si="11"/>
        <v>#DIV/0!</v>
      </c>
      <c r="AG10" s="7" t="e">
        <f t="shared" si="12"/>
        <v>#DIV/0!</v>
      </c>
      <c r="AH10" s="7" t="e">
        <f t="shared" si="13"/>
        <v>#DIV/0!</v>
      </c>
      <c r="AI10" s="7" t="e">
        <f t="shared" si="14"/>
        <v>#DIV/0!</v>
      </c>
      <c r="AJ10" s="7" t="e">
        <f>F3/E3</f>
        <v>#DIV/0!</v>
      </c>
      <c r="AK10" s="7" t="e">
        <f t="shared" si="16"/>
        <v>#DIV/0!</v>
      </c>
    </row>
    <row r="11" spans="1:39" ht="66" customHeight="1" thickTop="1" thickBot="1">
      <c r="A11" s="34" t="s">
        <v>18</v>
      </c>
      <c r="B11" s="48"/>
      <c r="C11" s="12"/>
      <c r="D11" s="43"/>
      <c r="E11" s="31"/>
      <c r="F11" s="31"/>
      <c r="G11" s="31"/>
      <c r="H11" s="43"/>
      <c r="I11" s="43"/>
      <c r="J11" s="43"/>
      <c r="K11" s="46"/>
      <c r="L11" s="35"/>
      <c r="M11" s="37"/>
      <c r="N11" s="33"/>
      <c r="O11" s="28"/>
      <c r="P11" s="52"/>
      <c r="Q11" s="14"/>
      <c r="R11" s="52"/>
      <c r="S11" s="24" t="e">
        <f t="shared" si="0"/>
        <v>#VALUE!</v>
      </c>
      <c r="T11" s="18"/>
      <c r="U11" s="25" t="str">
        <f t="shared" si="1"/>
        <v/>
      </c>
      <c r="V11" s="26" t="e">
        <f t="shared" si="2"/>
        <v>#VALUE!</v>
      </c>
      <c r="W11" s="26" t="e">
        <f t="shared" si="3"/>
        <v>#VALUE!</v>
      </c>
      <c r="X11" s="29" t="e">
        <f t="shared" si="4"/>
        <v>#VALUE!</v>
      </c>
      <c r="Y11" s="26" t="e">
        <f t="shared" si="5"/>
        <v>#VALUE!</v>
      </c>
      <c r="Z11" s="26" t="e">
        <f t="shared" si="6"/>
        <v>#VALUE!</v>
      </c>
      <c r="AA11" s="26" t="str">
        <f t="shared" si="7"/>
        <v/>
      </c>
      <c r="AB11" s="26" t="e">
        <f t="shared" si="8"/>
        <v>#VALUE!</v>
      </c>
      <c r="AC11" s="26" t="e">
        <f t="shared" si="9"/>
        <v>#VALUE!</v>
      </c>
      <c r="AD11" s="26"/>
      <c r="AE11" s="26" t="e">
        <f t="shared" si="10"/>
        <v>#DIV/0!</v>
      </c>
      <c r="AF11" s="26" t="e">
        <f t="shared" si="11"/>
        <v>#DIV/0!</v>
      </c>
      <c r="AG11" s="26" t="e">
        <f t="shared" si="12"/>
        <v>#DIV/0!</v>
      </c>
      <c r="AH11" s="26" t="e">
        <f t="shared" si="13"/>
        <v>#DIV/0!</v>
      </c>
      <c r="AI11" s="26" t="e">
        <f t="shared" si="14"/>
        <v>#DIV/0!</v>
      </c>
      <c r="AJ11" s="26" t="e">
        <f t="shared" si="15"/>
        <v>#DIV/0!</v>
      </c>
      <c r="AK11" s="26" t="e">
        <f t="shared" si="16"/>
        <v>#DIV/0!</v>
      </c>
    </row>
    <row r="12" spans="1:39" ht="66" customHeight="1" thickTop="1" thickBot="1">
      <c r="A12" s="34" t="s">
        <v>30</v>
      </c>
      <c r="B12" s="13"/>
      <c r="C12" s="12"/>
      <c r="D12" s="39"/>
      <c r="E12" s="31"/>
      <c r="F12" s="31"/>
      <c r="G12" s="32"/>
      <c r="H12" s="35"/>
      <c r="I12" s="35"/>
      <c r="J12" s="35"/>
      <c r="K12" s="36"/>
      <c r="L12" s="35"/>
      <c r="M12" s="37"/>
      <c r="N12" s="33"/>
      <c r="O12" s="28"/>
      <c r="P12" s="52"/>
      <c r="Q12" s="14"/>
      <c r="R12" s="52"/>
      <c r="S12" s="24" t="e">
        <f t="shared" si="0"/>
        <v>#VALUE!</v>
      </c>
      <c r="T12" s="18"/>
      <c r="U12" s="25" t="str">
        <f t="shared" si="1"/>
        <v/>
      </c>
      <c r="V12" s="26" t="e">
        <f t="shared" si="2"/>
        <v>#VALUE!</v>
      </c>
      <c r="W12" s="26" t="e">
        <f t="shared" si="3"/>
        <v>#VALUE!</v>
      </c>
      <c r="X12" s="29" t="e">
        <f t="shared" si="4"/>
        <v>#VALUE!</v>
      </c>
      <c r="Y12" s="26" t="e">
        <f t="shared" si="5"/>
        <v>#VALUE!</v>
      </c>
      <c r="Z12" s="26" t="e">
        <f t="shared" si="6"/>
        <v>#VALUE!</v>
      </c>
      <c r="AA12" s="26" t="str">
        <f t="shared" si="7"/>
        <v/>
      </c>
      <c r="AB12" s="26" t="e">
        <f t="shared" si="8"/>
        <v>#VALUE!</v>
      </c>
      <c r="AC12" s="26" t="e">
        <f t="shared" si="9"/>
        <v>#VALUE!</v>
      </c>
      <c r="AD12" s="26"/>
      <c r="AE12" s="26" t="e">
        <f t="shared" si="10"/>
        <v>#DIV/0!</v>
      </c>
      <c r="AF12" s="26" t="e">
        <f t="shared" si="11"/>
        <v>#DIV/0!</v>
      </c>
      <c r="AG12" s="26" t="e">
        <f t="shared" si="12"/>
        <v>#DIV/0!</v>
      </c>
      <c r="AH12" s="26" t="e">
        <f t="shared" si="13"/>
        <v>#DIV/0!</v>
      </c>
      <c r="AI12" s="26" t="e">
        <f t="shared" si="14"/>
        <v>#DIV/0!</v>
      </c>
      <c r="AJ12" s="26" t="e">
        <f t="shared" si="15"/>
        <v>#DIV/0!</v>
      </c>
      <c r="AK12" s="26" t="e">
        <f t="shared" si="16"/>
        <v>#DIV/0!</v>
      </c>
    </row>
    <row r="13" spans="1:39" ht="66" customHeight="1" thickTop="1" thickBot="1">
      <c r="A13" s="34" t="s">
        <v>19</v>
      </c>
      <c r="B13" s="13"/>
      <c r="C13" s="12"/>
      <c r="D13" s="39"/>
      <c r="E13" s="31"/>
      <c r="F13" s="31"/>
      <c r="G13" s="32"/>
      <c r="H13" s="35"/>
      <c r="I13" s="35"/>
      <c r="J13" s="35"/>
      <c r="K13" s="36"/>
      <c r="L13" s="35"/>
      <c r="M13" s="37"/>
      <c r="N13" s="33"/>
      <c r="O13" s="28"/>
      <c r="P13" s="52"/>
      <c r="Q13" s="14"/>
      <c r="R13" s="52"/>
      <c r="S13" s="24" t="e">
        <f t="shared" si="0"/>
        <v>#VALUE!</v>
      </c>
      <c r="T13" s="18"/>
      <c r="U13" s="25" t="str">
        <f t="shared" si="1"/>
        <v/>
      </c>
      <c r="V13" s="26" t="e">
        <f t="shared" si="2"/>
        <v>#VALUE!</v>
      </c>
      <c r="W13" s="26" t="e">
        <f t="shared" si="3"/>
        <v>#VALUE!</v>
      </c>
      <c r="X13" s="29" t="e">
        <f t="shared" si="4"/>
        <v>#VALUE!</v>
      </c>
      <c r="Y13" s="26" t="e">
        <f t="shared" si="5"/>
        <v>#VALUE!</v>
      </c>
      <c r="Z13" s="26" t="e">
        <f t="shared" si="6"/>
        <v>#VALUE!</v>
      </c>
      <c r="AA13" s="26" t="str">
        <f t="shared" si="7"/>
        <v/>
      </c>
      <c r="AB13" s="26" t="e">
        <f t="shared" si="8"/>
        <v>#VALUE!</v>
      </c>
      <c r="AC13" s="26" t="e">
        <f t="shared" si="9"/>
        <v>#VALUE!</v>
      </c>
      <c r="AD13" s="26"/>
      <c r="AE13" s="26" t="e">
        <f t="shared" si="10"/>
        <v>#DIV/0!</v>
      </c>
      <c r="AF13" s="26" t="e">
        <f t="shared" si="11"/>
        <v>#DIV/0!</v>
      </c>
      <c r="AG13" s="26" t="e">
        <f t="shared" si="12"/>
        <v>#DIV/0!</v>
      </c>
      <c r="AH13" s="26" t="e">
        <f t="shared" si="13"/>
        <v>#DIV/0!</v>
      </c>
      <c r="AI13" s="26" t="e">
        <f t="shared" si="14"/>
        <v>#DIV/0!</v>
      </c>
      <c r="AJ13" s="26" t="e">
        <f t="shared" si="15"/>
        <v>#DIV/0!</v>
      </c>
      <c r="AK13" s="26" t="e">
        <f t="shared" si="16"/>
        <v>#DIV/0!</v>
      </c>
    </row>
    <row r="14" spans="1:39" ht="66" customHeight="1" thickTop="1" thickBot="1">
      <c r="A14" s="34" t="s">
        <v>20</v>
      </c>
      <c r="B14" s="13"/>
      <c r="C14" s="12"/>
      <c r="D14" s="39"/>
      <c r="E14" s="31"/>
      <c r="F14" s="31"/>
      <c r="G14" s="32"/>
      <c r="H14" s="35"/>
      <c r="I14" s="35"/>
      <c r="J14" s="35"/>
      <c r="K14" s="36"/>
      <c r="L14" s="35"/>
      <c r="M14" s="37"/>
      <c r="N14" s="33"/>
      <c r="O14" s="28"/>
      <c r="P14" s="52"/>
      <c r="Q14" s="14"/>
      <c r="R14" s="52"/>
      <c r="S14" s="24" t="e">
        <f t="shared" ref="S14:S21" si="18">AC14</f>
        <v>#VALUE!</v>
      </c>
      <c r="T14" s="18"/>
      <c r="U14" s="25" t="str">
        <f t="shared" ref="U14:U21" si="19">RIGHT(C14,8)</f>
        <v/>
      </c>
      <c r="V14" s="26" t="e">
        <f t="shared" ref="V14:V21" si="20">LEFT(U14,LEN(U14)-1)</f>
        <v>#VALUE!</v>
      </c>
      <c r="W14" s="26" t="e">
        <f t="shared" ref="W14:W21" si="21">V14/7</f>
        <v>#VALUE!</v>
      </c>
      <c r="X14" s="29" t="e">
        <f t="shared" ref="X14:X21" si="22">TRUNC(W14)</f>
        <v>#VALUE!</v>
      </c>
      <c r="Y14" s="26" t="e">
        <f t="shared" ref="Y14:Y21" si="23">X14*7</f>
        <v>#VALUE!</v>
      </c>
      <c r="Z14" s="26" t="e">
        <f t="shared" ref="Z14:Z21" si="24">V14-Y14</f>
        <v>#VALUE!</v>
      </c>
      <c r="AA14" s="26" t="str">
        <f t="shared" ref="AA14:AA21" si="25">RIGHT(C14,1)</f>
        <v/>
      </c>
      <c r="AB14" s="26" t="e">
        <f t="shared" ref="AB14:AB21" si="26">Z14-AA14</f>
        <v>#VALUE!</v>
      </c>
      <c r="AC14" s="26" t="e">
        <f t="shared" ref="AC14:AC21" si="27">IF(AB14=0,"正确","单号错误")</f>
        <v>#VALUE!</v>
      </c>
      <c r="AD14" s="26"/>
      <c r="AE14" s="26" t="e">
        <f t="shared" ref="AE14:AE21" si="28">F14/G14</f>
        <v>#DIV/0!</v>
      </c>
      <c r="AF14" s="26" t="e">
        <f t="shared" ref="AF14:AF21" si="29">IF(AE14&lt;167,"泡货","")</f>
        <v>#DIV/0!</v>
      </c>
      <c r="AG14" s="26" t="e">
        <f t="shared" ref="AG14:AG21" si="30">IF(AE14&gt;=167,IF(AE14&lt;=180,"平货",""),"")</f>
        <v>#DIV/0!</v>
      </c>
      <c r="AH14" s="26" t="e">
        <f t="shared" ref="AH14:AH21" si="31">IF(AE14&gt;180,"重货","")</f>
        <v>#DIV/0!</v>
      </c>
      <c r="AI14" s="26" t="e">
        <f t="shared" ref="AI14:AI21" si="32">AF14&amp;AG14&amp;AH14</f>
        <v>#DIV/0!</v>
      </c>
      <c r="AJ14" s="26" t="e">
        <f t="shared" ref="AJ14:AJ21" si="33">F14/E14</f>
        <v>#DIV/0!</v>
      </c>
      <c r="AK14" s="26" t="e">
        <f t="shared" ref="AK14:AK21" si="34">IF(AJ14&gt;150,"收垫板费","")</f>
        <v>#DIV/0!</v>
      </c>
    </row>
    <row r="15" spans="1:39" ht="66" customHeight="1" thickTop="1" thickBot="1">
      <c r="A15" s="34" t="s">
        <v>21</v>
      </c>
      <c r="B15" s="13"/>
      <c r="C15" s="12"/>
      <c r="D15" s="39"/>
      <c r="E15" s="31"/>
      <c r="F15" s="31"/>
      <c r="G15" s="32"/>
      <c r="H15" s="35"/>
      <c r="I15" s="35"/>
      <c r="J15" s="35"/>
      <c r="K15" s="36"/>
      <c r="L15" s="35"/>
      <c r="M15" s="37"/>
      <c r="N15" s="33"/>
      <c r="O15" s="28"/>
      <c r="P15" s="52"/>
      <c r="Q15" s="14"/>
      <c r="R15" s="52"/>
      <c r="S15" s="24" t="e">
        <f t="shared" si="18"/>
        <v>#VALUE!</v>
      </c>
      <c r="T15" s="18"/>
      <c r="U15" s="25" t="str">
        <f t="shared" si="19"/>
        <v/>
      </c>
      <c r="V15" s="26" t="e">
        <f t="shared" si="20"/>
        <v>#VALUE!</v>
      </c>
      <c r="W15" s="26" t="e">
        <f t="shared" si="21"/>
        <v>#VALUE!</v>
      </c>
      <c r="X15" s="29" t="e">
        <f t="shared" si="22"/>
        <v>#VALUE!</v>
      </c>
      <c r="Y15" s="26" t="e">
        <f t="shared" si="23"/>
        <v>#VALUE!</v>
      </c>
      <c r="Z15" s="26" t="e">
        <f t="shared" si="24"/>
        <v>#VALUE!</v>
      </c>
      <c r="AA15" s="26" t="str">
        <f t="shared" si="25"/>
        <v/>
      </c>
      <c r="AB15" s="26" t="e">
        <f t="shared" si="26"/>
        <v>#VALUE!</v>
      </c>
      <c r="AC15" s="26" t="e">
        <f t="shared" si="27"/>
        <v>#VALUE!</v>
      </c>
      <c r="AD15" s="26"/>
      <c r="AE15" s="26" t="e">
        <f t="shared" si="28"/>
        <v>#DIV/0!</v>
      </c>
      <c r="AF15" s="26" t="e">
        <f t="shared" si="29"/>
        <v>#DIV/0!</v>
      </c>
      <c r="AG15" s="26" t="e">
        <f t="shared" si="30"/>
        <v>#DIV/0!</v>
      </c>
      <c r="AH15" s="26" t="e">
        <f t="shared" si="31"/>
        <v>#DIV/0!</v>
      </c>
      <c r="AI15" s="26" t="e">
        <f t="shared" si="32"/>
        <v>#DIV/0!</v>
      </c>
      <c r="AJ15" s="26" t="e">
        <f t="shared" si="33"/>
        <v>#DIV/0!</v>
      </c>
      <c r="AK15" s="26" t="e">
        <f t="shared" si="34"/>
        <v>#DIV/0!</v>
      </c>
    </row>
    <row r="16" spans="1:39" ht="66" customHeight="1" thickTop="1" thickBot="1">
      <c r="A16" s="34" t="s">
        <v>24</v>
      </c>
      <c r="B16" s="13"/>
      <c r="C16" s="12"/>
      <c r="D16" s="39"/>
      <c r="E16" s="31"/>
      <c r="F16" s="31"/>
      <c r="G16" s="32"/>
      <c r="H16" s="35"/>
      <c r="I16" s="35"/>
      <c r="J16" s="35"/>
      <c r="K16" s="36"/>
      <c r="L16" s="35"/>
      <c r="M16" s="37"/>
      <c r="N16" s="33"/>
      <c r="O16" s="28"/>
      <c r="P16" s="52"/>
      <c r="Q16" s="14"/>
      <c r="R16" s="52"/>
      <c r="S16" s="24" t="e">
        <f t="shared" si="18"/>
        <v>#VALUE!</v>
      </c>
      <c r="T16" s="18"/>
      <c r="U16" s="25" t="str">
        <f t="shared" si="19"/>
        <v/>
      </c>
      <c r="V16" s="26" t="e">
        <f t="shared" si="20"/>
        <v>#VALUE!</v>
      </c>
      <c r="W16" s="26" t="e">
        <f t="shared" si="21"/>
        <v>#VALUE!</v>
      </c>
      <c r="X16" s="29" t="e">
        <f t="shared" si="22"/>
        <v>#VALUE!</v>
      </c>
      <c r="Y16" s="26" t="e">
        <f t="shared" si="23"/>
        <v>#VALUE!</v>
      </c>
      <c r="Z16" s="26" t="e">
        <f t="shared" si="24"/>
        <v>#VALUE!</v>
      </c>
      <c r="AA16" s="26" t="str">
        <f t="shared" si="25"/>
        <v/>
      </c>
      <c r="AB16" s="26" t="e">
        <f t="shared" si="26"/>
        <v>#VALUE!</v>
      </c>
      <c r="AC16" s="26" t="e">
        <f t="shared" si="27"/>
        <v>#VALUE!</v>
      </c>
      <c r="AD16" s="26"/>
      <c r="AE16" s="26" t="e">
        <f t="shared" si="28"/>
        <v>#DIV/0!</v>
      </c>
      <c r="AF16" s="26" t="e">
        <f t="shared" si="29"/>
        <v>#DIV/0!</v>
      </c>
      <c r="AG16" s="26" t="e">
        <f t="shared" si="30"/>
        <v>#DIV/0!</v>
      </c>
      <c r="AH16" s="26" t="e">
        <f t="shared" si="31"/>
        <v>#DIV/0!</v>
      </c>
      <c r="AI16" s="26" t="e">
        <f t="shared" si="32"/>
        <v>#DIV/0!</v>
      </c>
      <c r="AJ16" s="26" t="e">
        <f t="shared" si="33"/>
        <v>#DIV/0!</v>
      </c>
      <c r="AK16" s="26" t="e">
        <f t="shared" si="34"/>
        <v>#DIV/0!</v>
      </c>
    </row>
    <row r="17" spans="1:38" ht="66" customHeight="1" thickTop="1" thickBot="1">
      <c r="A17" s="34" t="s">
        <v>25</v>
      </c>
      <c r="B17" s="13"/>
      <c r="C17" s="12"/>
      <c r="D17" s="39"/>
      <c r="E17" s="31"/>
      <c r="F17" s="31"/>
      <c r="G17" s="32"/>
      <c r="H17" s="35"/>
      <c r="I17" s="35"/>
      <c r="J17" s="35"/>
      <c r="K17" s="36"/>
      <c r="L17" s="35"/>
      <c r="M17" s="37"/>
      <c r="N17" s="33"/>
      <c r="O17" s="28"/>
      <c r="P17" s="52"/>
      <c r="Q17" s="14"/>
      <c r="R17" s="52"/>
      <c r="S17" s="24" t="e">
        <f t="shared" si="18"/>
        <v>#VALUE!</v>
      </c>
      <c r="T17" s="18"/>
      <c r="U17" s="25" t="str">
        <f t="shared" si="19"/>
        <v/>
      </c>
      <c r="V17" s="26" t="e">
        <f t="shared" si="20"/>
        <v>#VALUE!</v>
      </c>
      <c r="W17" s="26" t="e">
        <f t="shared" si="21"/>
        <v>#VALUE!</v>
      </c>
      <c r="X17" s="29" t="e">
        <f t="shared" si="22"/>
        <v>#VALUE!</v>
      </c>
      <c r="Y17" s="26" t="e">
        <f t="shared" si="23"/>
        <v>#VALUE!</v>
      </c>
      <c r="Z17" s="26" t="e">
        <f t="shared" si="24"/>
        <v>#VALUE!</v>
      </c>
      <c r="AA17" s="26" t="str">
        <f t="shared" si="25"/>
        <v/>
      </c>
      <c r="AB17" s="26" t="e">
        <f t="shared" si="26"/>
        <v>#VALUE!</v>
      </c>
      <c r="AC17" s="26" t="e">
        <f t="shared" si="27"/>
        <v>#VALUE!</v>
      </c>
      <c r="AD17" s="26"/>
      <c r="AE17" s="26" t="e">
        <f t="shared" si="28"/>
        <v>#DIV/0!</v>
      </c>
      <c r="AF17" s="26" t="e">
        <f t="shared" si="29"/>
        <v>#DIV/0!</v>
      </c>
      <c r="AG17" s="26" t="e">
        <f t="shared" si="30"/>
        <v>#DIV/0!</v>
      </c>
      <c r="AH17" s="26" t="e">
        <f t="shared" si="31"/>
        <v>#DIV/0!</v>
      </c>
      <c r="AI17" s="26" t="e">
        <f t="shared" si="32"/>
        <v>#DIV/0!</v>
      </c>
      <c r="AJ17" s="26" t="e">
        <f t="shared" si="33"/>
        <v>#DIV/0!</v>
      </c>
      <c r="AK17" s="26" t="e">
        <f t="shared" si="34"/>
        <v>#DIV/0!</v>
      </c>
    </row>
    <row r="18" spans="1:38" ht="66" customHeight="1" thickTop="1" thickBot="1">
      <c r="A18" s="34" t="s">
        <v>26</v>
      </c>
      <c r="B18" s="13"/>
      <c r="C18" s="12"/>
      <c r="D18" s="39"/>
      <c r="E18" s="31"/>
      <c r="F18" s="31"/>
      <c r="G18" s="32"/>
      <c r="H18" s="35"/>
      <c r="I18" s="35"/>
      <c r="J18" s="35"/>
      <c r="K18" s="36"/>
      <c r="L18" s="35"/>
      <c r="M18" s="37"/>
      <c r="N18" s="33"/>
      <c r="O18" s="28"/>
      <c r="P18" s="52"/>
      <c r="Q18" s="14"/>
      <c r="R18" s="52"/>
      <c r="S18" s="24" t="e">
        <f t="shared" si="18"/>
        <v>#VALUE!</v>
      </c>
      <c r="T18" s="18"/>
      <c r="U18" s="25" t="str">
        <f t="shared" si="19"/>
        <v/>
      </c>
      <c r="V18" s="26" t="e">
        <f t="shared" si="20"/>
        <v>#VALUE!</v>
      </c>
      <c r="W18" s="26" t="e">
        <f t="shared" si="21"/>
        <v>#VALUE!</v>
      </c>
      <c r="X18" s="29" t="e">
        <f t="shared" si="22"/>
        <v>#VALUE!</v>
      </c>
      <c r="Y18" s="26" t="e">
        <f t="shared" si="23"/>
        <v>#VALUE!</v>
      </c>
      <c r="Z18" s="26" t="e">
        <f t="shared" si="24"/>
        <v>#VALUE!</v>
      </c>
      <c r="AA18" s="26" t="str">
        <f t="shared" si="25"/>
        <v/>
      </c>
      <c r="AB18" s="26" t="e">
        <f t="shared" si="26"/>
        <v>#VALUE!</v>
      </c>
      <c r="AC18" s="26" t="e">
        <f t="shared" si="27"/>
        <v>#VALUE!</v>
      </c>
      <c r="AD18" s="26"/>
      <c r="AE18" s="26" t="e">
        <f t="shared" si="28"/>
        <v>#DIV/0!</v>
      </c>
      <c r="AF18" s="26" t="e">
        <f t="shared" si="29"/>
        <v>#DIV/0!</v>
      </c>
      <c r="AG18" s="26" t="e">
        <f t="shared" si="30"/>
        <v>#DIV/0!</v>
      </c>
      <c r="AH18" s="26" t="e">
        <f t="shared" si="31"/>
        <v>#DIV/0!</v>
      </c>
      <c r="AI18" s="26" t="e">
        <f t="shared" si="32"/>
        <v>#DIV/0!</v>
      </c>
      <c r="AJ18" s="26" t="e">
        <f t="shared" si="33"/>
        <v>#DIV/0!</v>
      </c>
      <c r="AK18" s="26" t="e">
        <f t="shared" si="34"/>
        <v>#DIV/0!</v>
      </c>
    </row>
    <row r="19" spans="1:38" ht="66" customHeight="1" thickTop="1" thickBot="1">
      <c r="A19" s="34" t="s">
        <v>27</v>
      </c>
      <c r="B19" s="13"/>
      <c r="C19" s="12"/>
      <c r="D19" s="39"/>
      <c r="E19" s="31"/>
      <c r="F19" s="31"/>
      <c r="G19" s="32"/>
      <c r="H19" s="35"/>
      <c r="I19" s="35"/>
      <c r="J19" s="35"/>
      <c r="K19" s="36"/>
      <c r="L19" s="35"/>
      <c r="M19" s="37"/>
      <c r="N19" s="33"/>
      <c r="O19" s="28"/>
      <c r="P19" s="52"/>
      <c r="Q19" s="14"/>
      <c r="R19" s="52"/>
      <c r="S19" s="24" t="e">
        <f t="shared" si="18"/>
        <v>#VALUE!</v>
      </c>
      <c r="T19" s="18"/>
      <c r="U19" s="25" t="str">
        <f t="shared" si="19"/>
        <v/>
      </c>
      <c r="V19" s="26" t="e">
        <f t="shared" si="20"/>
        <v>#VALUE!</v>
      </c>
      <c r="W19" s="26" t="e">
        <f t="shared" si="21"/>
        <v>#VALUE!</v>
      </c>
      <c r="X19" s="29" t="e">
        <f t="shared" si="22"/>
        <v>#VALUE!</v>
      </c>
      <c r="Y19" s="26" t="e">
        <f t="shared" si="23"/>
        <v>#VALUE!</v>
      </c>
      <c r="Z19" s="26" t="e">
        <f t="shared" si="24"/>
        <v>#VALUE!</v>
      </c>
      <c r="AA19" s="26" t="str">
        <f t="shared" si="25"/>
        <v/>
      </c>
      <c r="AB19" s="26" t="e">
        <f t="shared" si="26"/>
        <v>#VALUE!</v>
      </c>
      <c r="AC19" s="26" t="e">
        <f t="shared" si="27"/>
        <v>#VALUE!</v>
      </c>
      <c r="AD19" s="26"/>
      <c r="AE19" s="26" t="e">
        <f t="shared" si="28"/>
        <v>#DIV/0!</v>
      </c>
      <c r="AF19" s="26" t="e">
        <f t="shared" si="29"/>
        <v>#DIV/0!</v>
      </c>
      <c r="AG19" s="26" t="e">
        <f t="shared" si="30"/>
        <v>#DIV/0!</v>
      </c>
      <c r="AH19" s="26" t="e">
        <f t="shared" si="31"/>
        <v>#DIV/0!</v>
      </c>
      <c r="AI19" s="26" t="e">
        <f t="shared" si="32"/>
        <v>#DIV/0!</v>
      </c>
      <c r="AJ19" s="26" t="e">
        <f t="shared" si="33"/>
        <v>#DIV/0!</v>
      </c>
      <c r="AK19" s="26" t="e">
        <f t="shared" si="34"/>
        <v>#DIV/0!</v>
      </c>
    </row>
    <row r="20" spans="1:38" ht="66" customHeight="1" thickTop="1" thickBot="1">
      <c r="A20" s="34" t="s">
        <v>28</v>
      </c>
      <c r="B20" s="13"/>
      <c r="C20" s="12"/>
      <c r="D20" s="39"/>
      <c r="E20" s="31"/>
      <c r="F20" s="31"/>
      <c r="G20" s="32"/>
      <c r="H20" s="35"/>
      <c r="I20" s="35"/>
      <c r="J20" s="35"/>
      <c r="K20" s="36"/>
      <c r="L20" s="35"/>
      <c r="M20" s="37"/>
      <c r="N20" s="33"/>
      <c r="O20" s="28"/>
      <c r="P20" s="52"/>
      <c r="Q20" s="14"/>
      <c r="R20" s="52"/>
      <c r="S20" s="24" t="e">
        <f t="shared" si="18"/>
        <v>#VALUE!</v>
      </c>
      <c r="T20" s="18"/>
      <c r="U20" s="25" t="str">
        <f t="shared" si="19"/>
        <v/>
      </c>
      <c r="V20" s="26" t="e">
        <f t="shared" si="20"/>
        <v>#VALUE!</v>
      </c>
      <c r="W20" s="26" t="e">
        <f t="shared" si="21"/>
        <v>#VALUE!</v>
      </c>
      <c r="X20" s="29" t="e">
        <f t="shared" si="22"/>
        <v>#VALUE!</v>
      </c>
      <c r="Y20" s="26" t="e">
        <f t="shared" si="23"/>
        <v>#VALUE!</v>
      </c>
      <c r="Z20" s="26" t="e">
        <f t="shared" si="24"/>
        <v>#VALUE!</v>
      </c>
      <c r="AA20" s="26" t="str">
        <f t="shared" si="25"/>
        <v/>
      </c>
      <c r="AB20" s="26" t="e">
        <f t="shared" si="26"/>
        <v>#VALUE!</v>
      </c>
      <c r="AC20" s="26" t="e">
        <f t="shared" si="27"/>
        <v>#VALUE!</v>
      </c>
      <c r="AD20" s="26"/>
      <c r="AE20" s="26" t="e">
        <f t="shared" si="28"/>
        <v>#DIV/0!</v>
      </c>
      <c r="AF20" s="26" t="e">
        <f t="shared" si="29"/>
        <v>#DIV/0!</v>
      </c>
      <c r="AG20" s="26" t="e">
        <f t="shared" si="30"/>
        <v>#DIV/0!</v>
      </c>
      <c r="AH20" s="26" t="e">
        <f t="shared" si="31"/>
        <v>#DIV/0!</v>
      </c>
      <c r="AI20" s="26" t="e">
        <f t="shared" si="32"/>
        <v>#DIV/0!</v>
      </c>
      <c r="AJ20" s="26" t="e">
        <f t="shared" si="33"/>
        <v>#DIV/0!</v>
      </c>
      <c r="AK20" s="26" t="e">
        <f t="shared" si="34"/>
        <v>#DIV/0!</v>
      </c>
    </row>
    <row r="21" spans="1:38" ht="33" thickTop="1" thickBot="1">
      <c r="A21" s="34" t="s">
        <v>29</v>
      </c>
      <c r="B21" s="13"/>
      <c r="C21" s="12"/>
      <c r="D21" s="39"/>
      <c r="E21" s="31"/>
      <c r="F21" s="31"/>
      <c r="G21" s="32"/>
      <c r="H21" s="35"/>
      <c r="I21" s="35"/>
      <c r="J21" s="35"/>
      <c r="K21" s="36"/>
      <c r="L21" s="35"/>
      <c r="M21" s="37"/>
      <c r="N21" s="33"/>
      <c r="O21" s="28"/>
      <c r="P21" s="52"/>
      <c r="Q21" s="14"/>
      <c r="R21" s="52"/>
      <c r="S21" s="24" t="e">
        <f t="shared" si="18"/>
        <v>#VALUE!</v>
      </c>
      <c r="T21" s="18"/>
      <c r="U21" s="25" t="str">
        <f t="shared" si="19"/>
        <v/>
      </c>
      <c r="V21" s="26" t="e">
        <f t="shared" si="20"/>
        <v>#VALUE!</v>
      </c>
      <c r="W21" s="26" t="e">
        <f t="shared" si="21"/>
        <v>#VALUE!</v>
      </c>
      <c r="X21" s="29" t="e">
        <f t="shared" si="22"/>
        <v>#VALUE!</v>
      </c>
      <c r="Y21" s="26" t="e">
        <f t="shared" si="23"/>
        <v>#VALUE!</v>
      </c>
      <c r="Z21" s="26" t="e">
        <f t="shared" si="24"/>
        <v>#VALUE!</v>
      </c>
      <c r="AA21" s="26" t="str">
        <f t="shared" si="25"/>
        <v/>
      </c>
      <c r="AB21" s="26" t="e">
        <f t="shared" si="26"/>
        <v>#VALUE!</v>
      </c>
      <c r="AC21" s="26" t="e">
        <f t="shared" si="27"/>
        <v>#VALUE!</v>
      </c>
      <c r="AD21" s="26"/>
      <c r="AE21" s="26" t="e">
        <f t="shared" si="28"/>
        <v>#DIV/0!</v>
      </c>
      <c r="AF21" s="26" t="e">
        <f t="shared" si="29"/>
        <v>#DIV/0!</v>
      </c>
      <c r="AG21" s="26" t="e">
        <f t="shared" si="30"/>
        <v>#DIV/0!</v>
      </c>
      <c r="AH21" s="26" t="e">
        <f t="shared" si="31"/>
        <v>#DIV/0!</v>
      </c>
      <c r="AI21" s="26" t="e">
        <f t="shared" si="32"/>
        <v>#DIV/0!</v>
      </c>
      <c r="AJ21" s="26" t="e">
        <f t="shared" si="33"/>
        <v>#DIV/0!</v>
      </c>
      <c r="AK21" s="26" t="e">
        <f t="shared" si="34"/>
        <v>#DIV/0!</v>
      </c>
    </row>
    <row r="22" spans="1:38" ht="33" thickTop="1" thickBot="1">
      <c r="B22" s="34"/>
      <c r="C22" s="13"/>
      <c r="D22" s="12"/>
      <c r="E22" s="39"/>
      <c r="F22" s="31"/>
      <c r="G22" s="31"/>
      <c r="H22" s="32"/>
      <c r="I22" s="35"/>
      <c r="J22" s="35"/>
      <c r="K22" s="35"/>
      <c r="L22" s="36"/>
      <c r="M22" s="35"/>
      <c r="N22" s="37"/>
      <c r="O22" s="17"/>
      <c r="P22" s="54"/>
      <c r="Q22" s="33"/>
      <c r="R22" s="33"/>
      <c r="S22" s="28"/>
      <c r="T22" s="27"/>
      <c r="U22" s="18"/>
      <c r="V22" s="25"/>
      <c r="W22" s="26"/>
      <c r="X22" s="26"/>
      <c r="Y22" s="29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</row>
    <row r="23" spans="1:38" ht="33" thickTop="1" thickBot="1">
      <c r="B23" s="34"/>
      <c r="C23" s="13"/>
      <c r="D23" s="12"/>
      <c r="E23" s="39"/>
      <c r="F23" s="31"/>
      <c r="G23" s="31"/>
      <c r="H23" s="32"/>
      <c r="I23" s="35"/>
      <c r="J23" s="35"/>
      <c r="K23" s="35"/>
      <c r="L23" s="36"/>
      <c r="M23" s="35"/>
      <c r="N23" s="37"/>
      <c r="O23" s="17"/>
      <c r="P23" s="54"/>
      <c r="Q23" s="33"/>
      <c r="R23" s="33"/>
      <c r="S23" s="28"/>
      <c r="T23" s="27"/>
      <c r="U23" s="18"/>
      <c r="V23" s="25"/>
      <c r="W23" s="26"/>
      <c r="X23" s="26"/>
      <c r="Y23" s="29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1:38" ht="19.5" thickTop="1"/>
  </sheetData>
  <sheetProtection formatCells="0" formatColumns="0" formatRows="0" insertRows="0" insertHyperlinks="0" deleteRows="0" sort="0" autoFilter="0"/>
  <autoFilter ref="A1:T9">
    <filterColumn colId="14"/>
    <filterColumn colId="15"/>
    <filterColumn colId="17"/>
  </autoFilter>
  <phoneticPr fontId="12" type="noConversion"/>
  <pageMargins left="0.196527777777778" right="0.196527777777778" top="0.39305555555555599" bottom="0.39305555555555599" header="0.31388888888888899" footer="0.31388888888888899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xcy</dc:creator>
  <cp:lastModifiedBy>qlx</cp:lastModifiedBy>
  <cp:lastPrinted>2018-09-26T09:28:26Z</cp:lastPrinted>
  <dcterms:created xsi:type="dcterms:W3CDTF">2015-06-05T18:19:00Z</dcterms:created>
  <dcterms:modified xsi:type="dcterms:W3CDTF">2018-09-27T04:58:51Z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2052-10.1.0.6374</vt:lpwstr>
  </property>
</Properties>
</file>